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Quentin\Downloads\"/>
    </mc:Choice>
  </mc:AlternateContent>
  <xr:revisionPtr revIDLastSave="0" documentId="8_{E08AD91A-1EFF-42E0-A013-43F3D560095B}" xr6:coauthVersionLast="47" xr6:coauthVersionMax="47" xr10:uidLastSave="{00000000-0000-0000-0000-000000000000}"/>
  <bookViews>
    <workbookView xWindow="-120" yWindow="-120" windowWidth="29040" windowHeight="15990" activeTab="2" xr2:uid="{00000000-000D-0000-FFFF-FFFF00000000}"/>
  </bookViews>
  <sheets>
    <sheet name="Maps" sheetId="1" r:id="rId1"/>
    <sheet name="Populations" sheetId="2" r:id="rId2"/>
    <sheet name="Compactnes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" l="1"/>
  <c r="D6" i="2" s="1"/>
  <c r="C5" i="2"/>
  <c r="D5" i="2" s="1"/>
  <c r="C4" i="2"/>
  <c r="D4" i="2" s="1"/>
  <c r="C3" i="2"/>
  <c r="D3" i="2" s="1"/>
  <c r="C2" i="2"/>
  <c r="D2" i="2" s="1"/>
  <c r="D8" i="2" s="1"/>
  <c r="B8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B7" i="2"/>
</calcChain>
</file>

<file path=xl/sharedStrings.xml><?xml version="1.0" encoding="utf-8"?>
<sst xmlns="http://schemas.openxmlformats.org/spreadsheetml/2006/main" count="97" uniqueCount="96">
  <si>
    <t>District</t>
  </si>
  <si>
    <t>Latino</t>
  </si>
  <si>
    <t>NL White Alone</t>
  </si>
  <si>
    <t>NL Black Alone</t>
  </si>
  <si>
    <t>NL AIAN Alone</t>
  </si>
  <si>
    <t>NL Asian Alone</t>
  </si>
  <si>
    <t>NL Hawaiian Alone</t>
  </si>
  <si>
    <t>NL Other Alone</t>
  </si>
  <si>
    <t>NL 2+ Races</t>
  </si>
  <si>
    <t>Total VAP</t>
  </si>
  <si>
    <t>Latino VAP</t>
  </si>
  <si>
    <t>NL White Alone VAP</t>
  </si>
  <si>
    <t>NL Black Alone VAP</t>
  </si>
  <si>
    <t>NL AIAN Alone VAP</t>
  </si>
  <si>
    <t>NL Asian Alone VAP</t>
  </si>
  <si>
    <t>NL Hawaiian Alone VAP</t>
  </si>
  <si>
    <t>NL Other Race Alone VAP</t>
  </si>
  <si>
    <t>NL 2+ Races VAP</t>
  </si>
  <si>
    <t>CVAP22 Total</t>
  </si>
  <si>
    <t xml:space="preserve">CVAP22 White </t>
  </si>
  <si>
    <t xml:space="preserve">CVAP22 Black </t>
  </si>
  <si>
    <t>CVAP Hispanic</t>
  </si>
  <si>
    <t xml:space="preserve">CVAP22 Not Hispanic </t>
  </si>
  <si>
    <t>CVAP22 AIAN</t>
  </si>
  <si>
    <t xml:space="preserve">CVAP22 ASIAN </t>
  </si>
  <si>
    <t>CVAP22 Hawaiian</t>
  </si>
  <si>
    <t>CVAP22 Two or More Races</t>
  </si>
  <si>
    <t>Voters Total Reg</t>
  </si>
  <si>
    <t>Voters Party DEM</t>
  </si>
  <si>
    <t>Voters Party GOP</t>
  </si>
  <si>
    <t>Voter Party NPP</t>
  </si>
  <si>
    <t>Projection 2025 - Total Pop</t>
  </si>
  <si>
    <t>Projection 2025 NL Total</t>
  </si>
  <si>
    <t>Projection 2025 Hispanic</t>
  </si>
  <si>
    <t>Projection 2025 NL White</t>
  </si>
  <si>
    <t>Projection 2025 NL Black</t>
  </si>
  <si>
    <t>Projection 2025 NL AIAN</t>
  </si>
  <si>
    <t>Projection 2025 NL ASIAN</t>
  </si>
  <si>
    <t>Projection 2025 NL Hawaiian</t>
  </si>
  <si>
    <t>Projection 2025 NL Other</t>
  </si>
  <si>
    <t>Voters age 18-19</t>
  </si>
  <si>
    <t>Voters age 20-24</t>
  </si>
  <si>
    <t>Voters age 25-29</t>
  </si>
  <si>
    <t>Voters age 30-34</t>
  </si>
  <si>
    <t>Voters age 35-44</t>
  </si>
  <si>
    <t>Voters age 45-54</t>
  </si>
  <si>
    <t>Voters age 55-64</t>
  </si>
  <si>
    <t>Voters age 65-74</t>
  </si>
  <si>
    <t>Voters age 75-84</t>
  </si>
  <si>
    <t>Voters age 85+</t>
  </si>
  <si>
    <t>Religion Protestent</t>
  </si>
  <si>
    <t>Religion Catholic</t>
  </si>
  <si>
    <t>Religion Mormon</t>
  </si>
  <si>
    <t>Religion Eastern Orthodox</t>
  </si>
  <si>
    <t>Religion Greek Orthodox</t>
  </si>
  <si>
    <t>Religion Luthern</t>
  </si>
  <si>
    <t>Religion Christian Other</t>
  </si>
  <si>
    <t>Religion Judaism</t>
  </si>
  <si>
    <t>Religion Islam</t>
  </si>
  <si>
    <t>Religion Sikh</t>
  </si>
  <si>
    <t>Religion Hindu</t>
  </si>
  <si>
    <t>Religion Buddhism</t>
  </si>
  <si>
    <t>Religion Shinto</t>
  </si>
  <si>
    <t>Estimated Income Sample Less than $10,000</t>
  </si>
  <si>
    <t>Estimated Income Sample $10,000-$14,999</t>
  </si>
  <si>
    <t>Estimated Income Sample $15,000-$19,999</t>
  </si>
  <si>
    <t>Estimated Income Sample $20,000-$24,999</t>
  </si>
  <si>
    <t>Estimated Income Sample $25,000-$29,999</t>
  </si>
  <si>
    <t>Estimated Income Sample $30,000-$34,999</t>
  </si>
  <si>
    <t>Estimated Income Sample $35,000-$39,000</t>
  </si>
  <si>
    <t>Estimated Income Sample $40,000-$44,999</t>
  </si>
  <si>
    <t>Estimated Income Sample $45,000-$49,000</t>
  </si>
  <si>
    <t>Estimated Income Sample $50,000-$59,999</t>
  </si>
  <si>
    <t>Estimated Income Sample $60,000-$74,999</t>
  </si>
  <si>
    <t>Estimated Income Sample $75,000-$99,999</t>
  </si>
  <si>
    <t>Estimated Income Sample $100,000-$124,999</t>
  </si>
  <si>
    <t>Estimated Income Sample $125,000-$149,999</t>
  </si>
  <si>
    <t>Estimated Income Sample $150,000-$199,999</t>
  </si>
  <si>
    <t>Estimated Income Sample $200,000+</t>
  </si>
  <si>
    <t>1</t>
  </si>
  <si>
    <t>2</t>
  </si>
  <si>
    <t>3</t>
  </si>
  <si>
    <t>4</t>
  </si>
  <si>
    <t>5</t>
  </si>
  <si>
    <t>Perimeter</t>
  </si>
  <si>
    <t>Area_Sq_Mi</t>
  </si>
  <si>
    <t>Polsby_Popper</t>
  </si>
  <si>
    <t>Schwartzberg</t>
  </si>
  <si>
    <t>Convex_Hull</t>
  </si>
  <si>
    <t>Reock</t>
  </si>
  <si>
    <t>Total</t>
  </si>
  <si>
    <t>Ideal</t>
  </si>
  <si>
    <t>Raw Population</t>
  </si>
  <si>
    <t>%Population</t>
  </si>
  <si>
    <t>Deviation</t>
  </si>
  <si>
    <t>Adjusted Total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</si>
</sst>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,##0;[Red]\-#,###"/>
    <numFmt numFmtId="166" formatCode="0.00%;[Red]\-0.00%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164" fontId="0" fillId="0" borderId="0" xfId="1" applyNumberFormat="1" applyFont="1"/>
    <xf numFmtId="164" fontId="1" fillId="0" borderId="0" xfId="1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0" fontId="4" fillId="0" borderId="0" xfId="0" applyFont="1" applyAlignment="1">
      <alignment wrapText="1"/>
    </xf>
    <xf numFmtId="165" fontId="0" fillId="0" borderId="0" xfId="1" applyNumberFormat="1" applyFont="1"/>
    <xf numFmtId="166" fontId="0" fillId="0" borderId="0" xfId="2" applyNumberFormat="1" applyFont="1"/>
    <xf numFmtId="164" fontId="3" fillId="0" borderId="0" xfId="1" applyNumberFormat="1" applyFont="1"/>
    <xf numFmtId="164" fontId="2" fillId="0" borderId="0" xfId="1" applyNumberFormat="1" applyFont="1"/>
    <xf numFmtId="10" fontId="2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217371</xdr:colOff>
      <xdr:row>50</xdr:row>
      <xdr:rowOff>132190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EF742D-4ED3-9E03-BC65-3A1AA556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8571" cy="92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8"/>
  <sheetViews>
    <sheetView workbookViewId="0">
      <selection activeCell="E15" sqref="E15"/>
    </sheetView>
  </sheetViews>
  <sheetFormatPr defaultColWidth="8.85546875" defaultRowHeight="15" x14ac:dyDescent="0.25"/>
  <cols>
    <col min="1" max="1" width="8.85546875" style="2"/>
    <col min="2" max="2" width="10.140625" style="2" bestFit="1" customWidth="1"/>
    <col min="3" max="3" width="10.85546875" style="2" customWidth="1"/>
    <col min="4" max="4" width="12.5703125" style="2" customWidth="1"/>
    <col min="5" max="7" width="10.140625" style="2" bestFit="1" customWidth="1"/>
    <col min="8" max="8" width="9" style="2" bestFit="1" customWidth="1"/>
    <col min="9" max="9" width="9.140625" style="2" bestFit="1" customWidth="1"/>
    <col min="10" max="11" width="9" style="2" bestFit="1" customWidth="1"/>
    <col min="12" max="12" width="9.140625" style="2" bestFit="1" customWidth="1"/>
    <col min="13" max="16" width="10.140625" style="2" bestFit="1" customWidth="1"/>
    <col min="17" max="17" width="9" style="2" bestFit="1" customWidth="1"/>
    <col min="18" max="18" width="9.140625" style="2" bestFit="1" customWidth="1"/>
    <col min="19" max="20" width="9" style="2" bestFit="1" customWidth="1"/>
    <col min="21" max="21" width="9.140625" style="2" bestFit="1" customWidth="1"/>
    <col min="22" max="24" width="10.140625" style="2" bestFit="1" customWidth="1"/>
    <col min="25" max="25" width="9.140625" style="2" bestFit="1" customWidth="1"/>
    <col min="26" max="26" width="10.140625" style="2" bestFit="1" customWidth="1"/>
    <col min="27" max="27" width="9" style="2" bestFit="1" customWidth="1"/>
    <col min="28" max="28" width="9.140625" style="2" bestFit="1" customWidth="1"/>
    <col min="29" max="30" width="9" style="2" bestFit="1" customWidth="1"/>
    <col min="31" max="39" width="10.140625" style="2" bestFit="1" customWidth="1"/>
    <col min="40" max="40" width="9" style="2" bestFit="1" customWidth="1"/>
    <col min="41" max="41" width="9.140625" style="2" bestFit="1" customWidth="1"/>
    <col min="42" max="44" width="9" style="2" bestFit="1" customWidth="1"/>
    <col min="45" max="53" width="9.140625" style="2" bestFit="1" customWidth="1"/>
    <col min="54" max="54" width="10.140625" style="2" bestFit="1" customWidth="1"/>
    <col min="55" max="55" width="9.140625" style="2" bestFit="1" customWidth="1"/>
    <col min="56" max="60" width="9" style="2" bestFit="1" customWidth="1"/>
    <col min="61" max="61" width="9.140625" style="2" bestFit="1" customWidth="1"/>
    <col min="62" max="76" width="9" style="2" bestFit="1" customWidth="1"/>
    <col min="77" max="82" width="9.140625" style="2" bestFit="1" customWidth="1"/>
    <col min="83" max="16384" width="8.85546875" style="2"/>
  </cols>
  <sheetData>
    <row r="1" spans="1:82" s="4" customFormat="1" ht="69" customHeight="1" x14ac:dyDescent="0.25">
      <c r="A1" s="3" t="s">
        <v>0</v>
      </c>
      <c r="B1" s="3" t="s">
        <v>95</v>
      </c>
      <c r="C1" s="5" t="s">
        <v>92</v>
      </c>
      <c r="D1" s="5" t="s">
        <v>93</v>
      </c>
      <c r="E1" s="3" t="s">
        <v>1</v>
      </c>
      <c r="F1" s="3" t="s">
        <v>2</v>
      </c>
      <c r="G1" s="3" t="s">
        <v>3</v>
      </c>
      <c r="H1" s="3" t="s">
        <v>4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3" t="s">
        <v>13</v>
      </c>
      <c r="R1" s="3" t="s">
        <v>14</v>
      </c>
      <c r="S1" s="3" t="s">
        <v>15</v>
      </c>
      <c r="T1" s="3" t="s">
        <v>16</v>
      </c>
      <c r="U1" s="3" t="s">
        <v>17</v>
      </c>
      <c r="V1" s="3" t="s">
        <v>18</v>
      </c>
      <c r="W1" s="3" t="s">
        <v>19</v>
      </c>
      <c r="X1" s="3" t="s">
        <v>20</v>
      </c>
      <c r="Y1" s="3" t="s">
        <v>21</v>
      </c>
      <c r="Z1" s="3" t="s">
        <v>22</v>
      </c>
      <c r="AA1" s="3" t="s">
        <v>23</v>
      </c>
      <c r="AB1" s="3" t="s">
        <v>24</v>
      </c>
      <c r="AC1" s="3" t="s">
        <v>25</v>
      </c>
      <c r="AD1" s="3" t="s">
        <v>26</v>
      </c>
      <c r="AE1" s="3" t="s">
        <v>27</v>
      </c>
      <c r="AF1" s="3" t="s">
        <v>28</v>
      </c>
      <c r="AG1" s="3" t="s">
        <v>29</v>
      </c>
      <c r="AH1" s="3" t="s">
        <v>30</v>
      </c>
      <c r="AI1" s="3" t="s">
        <v>31</v>
      </c>
      <c r="AJ1" s="3" t="s">
        <v>32</v>
      </c>
      <c r="AK1" s="3" t="s">
        <v>33</v>
      </c>
      <c r="AL1" s="3" t="s">
        <v>34</v>
      </c>
      <c r="AM1" s="3" t="s">
        <v>35</v>
      </c>
      <c r="AN1" s="3" t="s">
        <v>36</v>
      </c>
      <c r="AO1" s="3" t="s">
        <v>37</v>
      </c>
      <c r="AP1" s="3" t="s">
        <v>38</v>
      </c>
      <c r="AQ1" s="3" t="s">
        <v>39</v>
      </c>
      <c r="AR1" s="3" t="s">
        <v>40</v>
      </c>
      <c r="AS1" s="3" t="s">
        <v>41</v>
      </c>
      <c r="AT1" s="3" t="s">
        <v>42</v>
      </c>
      <c r="AU1" s="3" t="s">
        <v>43</v>
      </c>
      <c r="AV1" s="3" t="s">
        <v>44</v>
      </c>
      <c r="AW1" s="3" t="s">
        <v>45</v>
      </c>
      <c r="AX1" s="3" t="s">
        <v>46</v>
      </c>
      <c r="AY1" s="3" t="s">
        <v>47</v>
      </c>
      <c r="AZ1" s="3" t="s">
        <v>48</v>
      </c>
      <c r="BA1" s="3" t="s">
        <v>49</v>
      </c>
      <c r="BB1" s="3" t="s">
        <v>50</v>
      </c>
      <c r="BC1" s="3" t="s">
        <v>51</v>
      </c>
      <c r="BD1" s="3" t="s">
        <v>52</v>
      </c>
      <c r="BE1" s="3" t="s">
        <v>53</v>
      </c>
      <c r="BF1" s="3" t="s">
        <v>54</v>
      </c>
      <c r="BG1" s="3" t="s">
        <v>55</v>
      </c>
      <c r="BH1" s="3" t="s">
        <v>56</v>
      </c>
      <c r="BI1" s="3" t="s">
        <v>57</v>
      </c>
      <c r="BJ1" s="3" t="s">
        <v>58</v>
      </c>
      <c r="BK1" s="3" t="s">
        <v>59</v>
      </c>
      <c r="BL1" s="3" t="s">
        <v>60</v>
      </c>
      <c r="BM1" s="3" t="s">
        <v>61</v>
      </c>
      <c r="BN1" s="3" t="s">
        <v>62</v>
      </c>
      <c r="BO1" s="3" t="s">
        <v>63</v>
      </c>
      <c r="BP1" s="3" t="s">
        <v>64</v>
      </c>
      <c r="BQ1" s="3" t="s">
        <v>65</v>
      </c>
      <c r="BR1" s="3" t="s">
        <v>66</v>
      </c>
      <c r="BS1" s="3" t="s">
        <v>67</v>
      </c>
      <c r="BT1" s="3" t="s">
        <v>68</v>
      </c>
      <c r="BU1" s="3" t="s">
        <v>69</v>
      </c>
      <c r="BV1" s="3" t="s">
        <v>70</v>
      </c>
      <c r="BW1" s="3" t="s">
        <v>71</v>
      </c>
      <c r="BX1" s="3" t="s">
        <v>72</v>
      </c>
      <c r="BY1" s="3" t="s">
        <v>73</v>
      </c>
      <c r="BZ1" s="3" t="s">
        <v>74</v>
      </c>
      <c r="CA1" s="3" t="s">
        <v>75</v>
      </c>
      <c r="CB1" s="3" t="s">
        <v>76</v>
      </c>
      <c r="CC1" s="3" t="s">
        <v>77</v>
      </c>
      <c r="CD1" s="3" t="s">
        <v>78</v>
      </c>
    </row>
    <row r="2" spans="1:82" x14ac:dyDescent="0.25">
      <c r="A2" s="2" t="s">
        <v>79</v>
      </c>
      <c r="B2" s="2">
        <v>15985</v>
      </c>
      <c r="C2" s="6">
        <f>B2-$B$8</f>
        <v>324.39999999999964</v>
      </c>
      <c r="D2" s="7">
        <f>C2/$B$8</f>
        <v>2.0714404301240032E-2</v>
      </c>
      <c r="E2" s="2">
        <v>4502</v>
      </c>
      <c r="F2" s="2">
        <v>5632</v>
      </c>
      <c r="G2" s="2">
        <v>3748</v>
      </c>
      <c r="H2" s="2">
        <v>39</v>
      </c>
      <c r="I2" s="2">
        <v>1147</v>
      </c>
      <c r="J2" s="2">
        <v>6</v>
      </c>
      <c r="K2" s="2">
        <v>122</v>
      </c>
      <c r="L2" s="2">
        <v>759</v>
      </c>
      <c r="M2" s="2">
        <v>11924</v>
      </c>
      <c r="N2" s="2">
        <v>2907</v>
      </c>
      <c r="O2" s="2">
        <v>4869</v>
      </c>
      <c r="P2" s="2">
        <v>2720</v>
      </c>
      <c r="Q2" s="2">
        <v>29</v>
      </c>
      <c r="R2" s="2">
        <v>885</v>
      </c>
      <c r="S2" s="2">
        <v>3</v>
      </c>
      <c r="T2" s="2">
        <v>72</v>
      </c>
      <c r="U2" s="2">
        <v>439</v>
      </c>
      <c r="V2" s="2">
        <v>8915</v>
      </c>
      <c r="W2" s="2">
        <v>4915</v>
      </c>
      <c r="X2" s="2">
        <v>2087</v>
      </c>
      <c r="Y2" s="2">
        <v>1225</v>
      </c>
      <c r="Z2" s="2">
        <v>7740</v>
      </c>
      <c r="AA2" s="2">
        <v>33</v>
      </c>
      <c r="AB2" s="2">
        <v>587</v>
      </c>
      <c r="AC2" s="2">
        <v>0</v>
      </c>
      <c r="AD2" s="2">
        <v>90</v>
      </c>
      <c r="AE2" s="2">
        <v>8295</v>
      </c>
      <c r="AF2" s="2">
        <v>4472</v>
      </c>
      <c r="AG2" s="2">
        <v>1746</v>
      </c>
      <c r="AH2" s="2">
        <v>1964</v>
      </c>
      <c r="AI2" s="2">
        <v>13681</v>
      </c>
      <c r="AJ2" s="2">
        <v>10671</v>
      </c>
      <c r="AK2" s="2">
        <v>3016</v>
      </c>
      <c r="AL2" s="2">
        <v>5199</v>
      </c>
      <c r="AM2" s="2">
        <v>4052</v>
      </c>
      <c r="AN2" s="2">
        <v>37</v>
      </c>
      <c r="AO2" s="2">
        <v>1052</v>
      </c>
      <c r="AP2" s="2">
        <v>0</v>
      </c>
      <c r="AQ2" s="2">
        <v>32</v>
      </c>
      <c r="AR2" s="2">
        <v>1</v>
      </c>
      <c r="AS2" s="2">
        <v>428</v>
      </c>
      <c r="AT2" s="2">
        <v>682</v>
      </c>
      <c r="AU2" s="2">
        <v>754</v>
      </c>
      <c r="AV2" s="2">
        <v>1294</v>
      </c>
      <c r="AW2" s="2">
        <v>1280</v>
      </c>
      <c r="AX2" s="2">
        <v>1232</v>
      </c>
      <c r="AY2" s="2">
        <v>902</v>
      </c>
      <c r="AZ2" s="2">
        <v>456</v>
      </c>
      <c r="BA2" s="2">
        <v>198</v>
      </c>
      <c r="BB2" s="2">
        <v>1657</v>
      </c>
      <c r="BC2" s="2">
        <v>619</v>
      </c>
      <c r="BD2" s="2">
        <v>0</v>
      </c>
      <c r="BE2" s="2">
        <v>34</v>
      </c>
      <c r="BF2" s="2">
        <v>7</v>
      </c>
      <c r="BG2" s="2">
        <v>0</v>
      </c>
      <c r="BH2" s="2">
        <v>18</v>
      </c>
      <c r="BI2" s="2">
        <v>295</v>
      </c>
      <c r="BJ2" s="2">
        <v>85</v>
      </c>
      <c r="BK2" s="2">
        <v>2</v>
      </c>
      <c r="BL2" s="2">
        <v>57</v>
      </c>
      <c r="BM2" s="2">
        <v>61</v>
      </c>
      <c r="BN2" s="2">
        <v>11</v>
      </c>
      <c r="BO2" s="2">
        <v>154</v>
      </c>
      <c r="BP2" s="2">
        <v>95</v>
      </c>
      <c r="BQ2" s="2">
        <v>2</v>
      </c>
      <c r="BR2" s="2">
        <v>73</v>
      </c>
      <c r="BS2" s="2">
        <v>48</v>
      </c>
      <c r="BT2" s="2">
        <v>112</v>
      </c>
      <c r="BU2" s="2">
        <v>133</v>
      </c>
      <c r="BV2" s="2">
        <v>67</v>
      </c>
      <c r="BW2" s="2">
        <v>135</v>
      </c>
      <c r="BX2" s="2">
        <v>205</v>
      </c>
      <c r="BY2" s="2">
        <v>298</v>
      </c>
      <c r="BZ2" s="2">
        <v>419</v>
      </c>
      <c r="CA2" s="2">
        <v>341</v>
      </c>
      <c r="CB2" s="2">
        <v>187</v>
      </c>
      <c r="CC2" s="2">
        <v>280</v>
      </c>
      <c r="CD2" s="2">
        <v>389</v>
      </c>
    </row>
    <row r="3" spans="1:82" x14ac:dyDescent="0.25">
      <c r="A3" s="2" t="s">
        <v>80</v>
      </c>
      <c r="B3" s="2">
        <v>15549</v>
      </c>
      <c r="C3" s="6">
        <f t="shared" ref="C3:C6" si="0">B3-$B$8</f>
        <v>-111.60000000000036</v>
      </c>
      <c r="D3" s="7">
        <f t="shared" ref="D3:D6" si="1">C3/$B$8</f>
        <v>-7.1261637485154055E-3</v>
      </c>
      <c r="E3" s="2">
        <v>5842</v>
      </c>
      <c r="F3" s="2">
        <v>4620</v>
      </c>
      <c r="G3" s="2">
        <v>3047</v>
      </c>
      <c r="H3" s="2">
        <v>22</v>
      </c>
      <c r="I3" s="2">
        <v>1153</v>
      </c>
      <c r="J3" s="2">
        <v>8</v>
      </c>
      <c r="K3" s="2">
        <v>106</v>
      </c>
      <c r="L3" s="2">
        <v>726</v>
      </c>
      <c r="M3" s="2">
        <v>11312</v>
      </c>
      <c r="N3" s="2">
        <v>3720</v>
      </c>
      <c r="O3" s="2">
        <v>3951</v>
      </c>
      <c r="P3" s="2">
        <v>2229</v>
      </c>
      <c r="Q3" s="2">
        <v>10</v>
      </c>
      <c r="R3" s="2">
        <v>897</v>
      </c>
      <c r="S3" s="2">
        <v>5</v>
      </c>
      <c r="T3" s="2">
        <v>59</v>
      </c>
      <c r="U3" s="2">
        <v>441</v>
      </c>
      <c r="V3" s="2">
        <v>9098</v>
      </c>
      <c r="W3" s="2">
        <v>4421</v>
      </c>
      <c r="X3" s="2">
        <v>1987</v>
      </c>
      <c r="Y3" s="2">
        <v>1637</v>
      </c>
      <c r="Z3" s="2">
        <v>7400</v>
      </c>
      <c r="AA3" s="2">
        <v>39</v>
      </c>
      <c r="AB3" s="2">
        <v>805</v>
      </c>
      <c r="AC3" s="2">
        <v>0</v>
      </c>
      <c r="AD3" s="2">
        <v>120</v>
      </c>
      <c r="AE3" s="2">
        <v>7055</v>
      </c>
      <c r="AF3" s="2">
        <v>3739</v>
      </c>
      <c r="AG3" s="2">
        <v>1488</v>
      </c>
      <c r="AH3" s="2">
        <v>1725</v>
      </c>
      <c r="AI3" s="2">
        <v>15573</v>
      </c>
      <c r="AJ3" s="2">
        <v>9474</v>
      </c>
      <c r="AK3" s="2">
        <v>6098</v>
      </c>
      <c r="AL3" s="2">
        <v>4796</v>
      </c>
      <c r="AM3" s="2">
        <v>2782</v>
      </c>
      <c r="AN3" s="2">
        <v>56</v>
      </c>
      <c r="AO3" s="2">
        <v>1202</v>
      </c>
      <c r="AP3" s="2">
        <v>0</v>
      </c>
      <c r="AQ3" s="2">
        <v>16</v>
      </c>
      <c r="AR3" s="2">
        <v>1</v>
      </c>
      <c r="AS3" s="2">
        <v>322</v>
      </c>
      <c r="AT3" s="2">
        <v>743</v>
      </c>
      <c r="AU3" s="2">
        <v>709</v>
      </c>
      <c r="AV3" s="2">
        <v>1163</v>
      </c>
      <c r="AW3" s="2">
        <v>1008</v>
      </c>
      <c r="AX3" s="2">
        <v>1078</v>
      </c>
      <c r="AY3" s="2">
        <v>691</v>
      </c>
      <c r="AZ3" s="2">
        <v>241</v>
      </c>
      <c r="BA3" s="2">
        <v>77</v>
      </c>
      <c r="BB3" s="2">
        <v>1235</v>
      </c>
      <c r="BC3" s="2">
        <v>577</v>
      </c>
      <c r="BD3" s="2">
        <v>1</v>
      </c>
      <c r="BE3" s="2">
        <v>22</v>
      </c>
      <c r="BF3" s="2">
        <v>4</v>
      </c>
      <c r="BG3" s="2">
        <v>1</v>
      </c>
      <c r="BH3" s="2">
        <v>15</v>
      </c>
      <c r="BI3" s="2">
        <v>279</v>
      </c>
      <c r="BJ3" s="2">
        <v>62</v>
      </c>
      <c r="BK3" s="2">
        <v>2</v>
      </c>
      <c r="BL3" s="2">
        <v>31</v>
      </c>
      <c r="BM3" s="2">
        <v>74</v>
      </c>
      <c r="BN3" s="2">
        <v>6</v>
      </c>
      <c r="BO3" s="2">
        <v>92</v>
      </c>
      <c r="BP3" s="2">
        <v>107</v>
      </c>
      <c r="BQ3" s="2">
        <v>30</v>
      </c>
      <c r="BR3" s="2">
        <v>31</v>
      </c>
      <c r="BS3" s="2">
        <v>87</v>
      </c>
      <c r="BT3" s="2">
        <v>109</v>
      </c>
      <c r="BU3" s="2">
        <v>112</v>
      </c>
      <c r="BV3" s="2">
        <v>164</v>
      </c>
      <c r="BW3" s="2">
        <v>156</v>
      </c>
      <c r="BX3" s="2">
        <v>295</v>
      </c>
      <c r="BY3" s="2">
        <v>486</v>
      </c>
      <c r="BZ3" s="2">
        <v>471</v>
      </c>
      <c r="CA3" s="2">
        <v>751</v>
      </c>
      <c r="CB3" s="2">
        <v>225</v>
      </c>
      <c r="CC3" s="2">
        <v>186</v>
      </c>
      <c r="CD3" s="2">
        <v>166</v>
      </c>
    </row>
    <row r="4" spans="1:82" x14ac:dyDescent="0.25">
      <c r="A4" s="2" t="s">
        <v>81</v>
      </c>
      <c r="B4" s="2">
        <v>15234</v>
      </c>
      <c r="C4" s="6">
        <f t="shared" si="0"/>
        <v>-426.60000000000036</v>
      </c>
      <c r="D4" s="7">
        <f t="shared" si="1"/>
        <v>-2.7240335619324953E-2</v>
      </c>
      <c r="E4" s="2">
        <v>1858</v>
      </c>
      <c r="F4" s="2">
        <v>9804</v>
      </c>
      <c r="G4" s="2">
        <v>2167</v>
      </c>
      <c r="H4" s="2">
        <v>29</v>
      </c>
      <c r="I4" s="2">
        <v>476</v>
      </c>
      <c r="J4" s="2">
        <v>2</v>
      </c>
      <c r="K4" s="2">
        <v>115</v>
      </c>
      <c r="L4" s="2">
        <v>743</v>
      </c>
      <c r="M4" s="2">
        <v>12757</v>
      </c>
      <c r="N4" s="2">
        <v>1306</v>
      </c>
      <c r="O4" s="2">
        <v>8810</v>
      </c>
      <c r="P4" s="2">
        <v>1701</v>
      </c>
      <c r="Q4" s="2">
        <v>27</v>
      </c>
      <c r="R4" s="2">
        <v>399</v>
      </c>
      <c r="S4" s="2">
        <v>2</v>
      </c>
      <c r="T4" s="2">
        <v>94</v>
      </c>
      <c r="U4" s="2">
        <v>418</v>
      </c>
      <c r="V4" s="2">
        <v>12487</v>
      </c>
      <c r="W4" s="2">
        <v>9785</v>
      </c>
      <c r="X4" s="2">
        <v>1499</v>
      </c>
      <c r="Y4" s="2">
        <v>656</v>
      </c>
      <c r="Z4" s="2">
        <v>11843</v>
      </c>
      <c r="AA4" s="2">
        <v>49</v>
      </c>
      <c r="AB4" s="2">
        <v>428</v>
      </c>
      <c r="AC4" s="2">
        <v>4</v>
      </c>
      <c r="AD4" s="2">
        <v>49</v>
      </c>
      <c r="AE4" s="2">
        <v>10292</v>
      </c>
      <c r="AF4" s="2">
        <v>5656</v>
      </c>
      <c r="AG4" s="2">
        <v>2168</v>
      </c>
      <c r="AH4" s="2">
        <v>2302</v>
      </c>
      <c r="AI4" s="2">
        <v>14638</v>
      </c>
      <c r="AJ4" s="2">
        <v>12849</v>
      </c>
      <c r="AK4" s="2">
        <v>1781</v>
      </c>
      <c r="AL4" s="2">
        <v>9819</v>
      </c>
      <c r="AM4" s="2">
        <v>2038</v>
      </c>
      <c r="AN4" s="2">
        <v>14</v>
      </c>
      <c r="AO4" s="2">
        <v>535</v>
      </c>
      <c r="AP4" s="2">
        <v>0</v>
      </c>
      <c r="AQ4" s="2">
        <v>4</v>
      </c>
      <c r="AR4" s="2">
        <v>0</v>
      </c>
      <c r="AS4" s="2">
        <v>350</v>
      </c>
      <c r="AT4" s="2">
        <v>852</v>
      </c>
      <c r="AU4" s="2">
        <v>1017</v>
      </c>
      <c r="AV4" s="2">
        <v>1604</v>
      </c>
      <c r="AW4" s="2">
        <v>1423</v>
      </c>
      <c r="AX4" s="2">
        <v>1741</v>
      </c>
      <c r="AY4" s="2">
        <v>1350</v>
      </c>
      <c r="AZ4" s="2">
        <v>645</v>
      </c>
      <c r="BA4" s="2">
        <v>313</v>
      </c>
      <c r="BB4" s="2">
        <v>2362</v>
      </c>
      <c r="BC4" s="2">
        <v>769</v>
      </c>
      <c r="BD4" s="2">
        <v>0</v>
      </c>
      <c r="BE4" s="2">
        <v>44</v>
      </c>
      <c r="BF4" s="2">
        <v>11</v>
      </c>
      <c r="BG4" s="2">
        <v>3</v>
      </c>
      <c r="BH4" s="2">
        <v>23</v>
      </c>
      <c r="BI4" s="2">
        <v>478</v>
      </c>
      <c r="BJ4" s="2">
        <v>39</v>
      </c>
      <c r="BK4" s="2">
        <v>1</v>
      </c>
      <c r="BL4" s="2">
        <v>16</v>
      </c>
      <c r="BM4" s="2">
        <v>25</v>
      </c>
      <c r="BN4" s="2">
        <v>3</v>
      </c>
      <c r="BO4" s="2">
        <v>81</v>
      </c>
      <c r="BP4" s="2">
        <v>61</v>
      </c>
      <c r="BQ4" s="2">
        <v>125</v>
      </c>
      <c r="BR4" s="2">
        <v>84</v>
      </c>
      <c r="BS4" s="2">
        <v>82</v>
      </c>
      <c r="BT4" s="2">
        <v>170</v>
      </c>
      <c r="BU4" s="2">
        <v>72</v>
      </c>
      <c r="BV4" s="2">
        <v>134</v>
      </c>
      <c r="BW4" s="2">
        <v>96</v>
      </c>
      <c r="BX4" s="2">
        <v>198</v>
      </c>
      <c r="BY4" s="2">
        <v>399</v>
      </c>
      <c r="BZ4" s="2">
        <v>537</v>
      </c>
      <c r="CA4" s="2">
        <v>301</v>
      </c>
      <c r="CB4" s="2">
        <v>288</v>
      </c>
      <c r="CC4" s="2">
        <v>290</v>
      </c>
      <c r="CD4" s="2">
        <v>344</v>
      </c>
    </row>
    <row r="5" spans="1:82" x14ac:dyDescent="0.25">
      <c r="A5" s="2" t="s">
        <v>82</v>
      </c>
      <c r="B5" s="2">
        <v>15476</v>
      </c>
      <c r="C5" s="6">
        <f t="shared" si="0"/>
        <v>-184.60000000000036</v>
      </c>
      <c r="D5" s="7">
        <f t="shared" si="1"/>
        <v>-1.1787543261433173E-2</v>
      </c>
      <c r="E5" s="2">
        <v>1560</v>
      </c>
      <c r="F5" s="2">
        <v>10288</v>
      </c>
      <c r="G5" s="2">
        <v>2120</v>
      </c>
      <c r="H5" s="2">
        <v>14</v>
      </c>
      <c r="I5" s="2">
        <v>634</v>
      </c>
      <c r="J5" s="2">
        <v>4</v>
      </c>
      <c r="K5" s="2">
        <v>68</v>
      </c>
      <c r="L5" s="2">
        <v>773</v>
      </c>
      <c r="M5" s="2">
        <v>12689</v>
      </c>
      <c r="N5" s="2">
        <v>1066</v>
      </c>
      <c r="O5" s="2">
        <v>8985</v>
      </c>
      <c r="P5" s="2">
        <v>1613</v>
      </c>
      <c r="Q5" s="2">
        <v>9</v>
      </c>
      <c r="R5" s="2">
        <v>511</v>
      </c>
      <c r="S5" s="2">
        <v>2</v>
      </c>
      <c r="T5" s="2">
        <v>49</v>
      </c>
      <c r="U5" s="2">
        <v>454</v>
      </c>
      <c r="V5" s="2">
        <v>12613</v>
      </c>
      <c r="W5" s="2">
        <v>9065</v>
      </c>
      <c r="X5" s="2">
        <v>2166</v>
      </c>
      <c r="Y5" s="2">
        <v>621</v>
      </c>
      <c r="Z5" s="2">
        <v>12020</v>
      </c>
      <c r="AA5" s="2">
        <v>74</v>
      </c>
      <c r="AB5" s="2">
        <v>539</v>
      </c>
      <c r="AC5" s="2">
        <v>0</v>
      </c>
      <c r="AD5" s="2">
        <v>200</v>
      </c>
      <c r="AE5" s="2">
        <v>11175</v>
      </c>
      <c r="AF5" s="2">
        <v>5564</v>
      </c>
      <c r="AG5" s="2">
        <v>3021</v>
      </c>
      <c r="AH5" s="2">
        <v>2463</v>
      </c>
      <c r="AI5" s="2">
        <v>13347</v>
      </c>
      <c r="AJ5" s="2">
        <v>12229</v>
      </c>
      <c r="AK5" s="2">
        <v>1115</v>
      </c>
      <c r="AL5" s="2">
        <v>9560</v>
      </c>
      <c r="AM5" s="2">
        <v>2053</v>
      </c>
      <c r="AN5" s="2">
        <v>0</v>
      </c>
      <c r="AO5" s="2">
        <v>285</v>
      </c>
      <c r="AP5" s="2">
        <v>0</v>
      </c>
      <c r="AQ5" s="2">
        <v>0</v>
      </c>
      <c r="AR5" s="2">
        <v>1</v>
      </c>
      <c r="AS5" s="2">
        <v>446</v>
      </c>
      <c r="AT5" s="2">
        <v>803</v>
      </c>
      <c r="AU5" s="2">
        <v>927</v>
      </c>
      <c r="AV5" s="2">
        <v>1571</v>
      </c>
      <c r="AW5" s="2">
        <v>1643</v>
      </c>
      <c r="AX5" s="2">
        <v>1771</v>
      </c>
      <c r="AY5" s="2">
        <v>1477</v>
      </c>
      <c r="AZ5" s="2">
        <v>1004</v>
      </c>
      <c r="BA5" s="2">
        <v>489</v>
      </c>
      <c r="BB5" s="2">
        <v>2583</v>
      </c>
      <c r="BC5" s="2">
        <v>975</v>
      </c>
      <c r="BD5" s="2">
        <v>0</v>
      </c>
      <c r="BE5" s="2">
        <v>45</v>
      </c>
      <c r="BF5" s="2">
        <v>23</v>
      </c>
      <c r="BG5" s="2">
        <v>1</v>
      </c>
      <c r="BH5" s="2">
        <v>34</v>
      </c>
      <c r="BI5" s="2">
        <v>549</v>
      </c>
      <c r="BJ5" s="2">
        <v>58</v>
      </c>
      <c r="BK5" s="2">
        <v>0</v>
      </c>
      <c r="BL5" s="2">
        <v>18</v>
      </c>
      <c r="BM5" s="2">
        <v>42</v>
      </c>
      <c r="BN5" s="2">
        <v>15</v>
      </c>
      <c r="BO5" s="2">
        <v>4</v>
      </c>
      <c r="BP5" s="2">
        <v>23</v>
      </c>
      <c r="BQ5" s="2">
        <v>75</v>
      </c>
      <c r="BR5" s="2">
        <v>42</v>
      </c>
      <c r="BS5" s="2">
        <v>31</v>
      </c>
      <c r="BT5" s="2">
        <v>76</v>
      </c>
      <c r="BU5" s="2">
        <v>139</v>
      </c>
      <c r="BV5" s="2">
        <v>126</v>
      </c>
      <c r="BW5" s="2">
        <v>85</v>
      </c>
      <c r="BX5" s="2">
        <v>68</v>
      </c>
      <c r="BY5" s="2">
        <v>284</v>
      </c>
      <c r="BZ5" s="2">
        <v>627</v>
      </c>
      <c r="CA5" s="2">
        <v>548</v>
      </c>
      <c r="CB5" s="2">
        <v>402</v>
      </c>
      <c r="CC5" s="2">
        <v>525</v>
      </c>
      <c r="CD5" s="2">
        <v>444</v>
      </c>
    </row>
    <row r="6" spans="1:82" x14ac:dyDescent="0.25">
      <c r="A6" s="2" t="s">
        <v>83</v>
      </c>
      <c r="B6" s="2">
        <v>16059</v>
      </c>
      <c r="C6" s="6">
        <f t="shared" si="0"/>
        <v>398.39999999999964</v>
      </c>
      <c r="D6" s="7">
        <f t="shared" si="1"/>
        <v>2.5439638328033386E-2</v>
      </c>
      <c r="E6" s="2">
        <v>2606</v>
      </c>
      <c r="F6" s="2">
        <v>7877</v>
      </c>
      <c r="G6" s="2">
        <v>3444</v>
      </c>
      <c r="H6" s="2">
        <v>27</v>
      </c>
      <c r="I6" s="2">
        <v>1015</v>
      </c>
      <c r="J6" s="2">
        <v>47</v>
      </c>
      <c r="K6" s="2">
        <v>97</v>
      </c>
      <c r="L6" s="2">
        <v>924</v>
      </c>
      <c r="M6" s="2">
        <v>11826</v>
      </c>
      <c r="N6" s="2">
        <v>1719</v>
      </c>
      <c r="O6" s="2">
        <v>6302</v>
      </c>
      <c r="P6" s="2">
        <v>2409</v>
      </c>
      <c r="Q6" s="2">
        <v>15</v>
      </c>
      <c r="R6" s="2">
        <v>803</v>
      </c>
      <c r="S6" s="2">
        <v>38</v>
      </c>
      <c r="T6" s="2">
        <v>51</v>
      </c>
      <c r="U6" s="2">
        <v>489</v>
      </c>
      <c r="V6" s="2">
        <v>11807</v>
      </c>
      <c r="W6" s="2">
        <v>7312</v>
      </c>
      <c r="X6" s="2">
        <v>2604</v>
      </c>
      <c r="Y6" s="2">
        <v>1184</v>
      </c>
      <c r="Z6" s="2">
        <v>10611</v>
      </c>
      <c r="AA6" s="2">
        <v>37</v>
      </c>
      <c r="AB6" s="2">
        <v>649</v>
      </c>
      <c r="AC6" s="2">
        <v>0</v>
      </c>
      <c r="AD6" s="2">
        <v>35</v>
      </c>
      <c r="AE6" s="2">
        <v>10160</v>
      </c>
      <c r="AF6" s="2">
        <v>5078</v>
      </c>
      <c r="AG6" s="2">
        <v>2418</v>
      </c>
      <c r="AH6" s="2">
        <v>2521</v>
      </c>
      <c r="AI6" s="2">
        <v>14841</v>
      </c>
      <c r="AJ6" s="2">
        <v>13320</v>
      </c>
      <c r="AK6" s="2">
        <v>1518</v>
      </c>
      <c r="AL6" s="2">
        <v>9464</v>
      </c>
      <c r="AM6" s="2">
        <v>2608</v>
      </c>
      <c r="AN6" s="2">
        <v>90</v>
      </c>
      <c r="AO6" s="2">
        <v>917</v>
      </c>
      <c r="AP6" s="2">
        <v>10</v>
      </c>
      <c r="AQ6" s="2">
        <v>8</v>
      </c>
      <c r="AR6" s="2">
        <v>0</v>
      </c>
      <c r="AS6" s="2">
        <v>479</v>
      </c>
      <c r="AT6" s="2">
        <v>810</v>
      </c>
      <c r="AU6" s="2">
        <v>882</v>
      </c>
      <c r="AV6" s="2">
        <v>1818</v>
      </c>
      <c r="AW6" s="2">
        <v>1678</v>
      </c>
      <c r="AX6" s="2">
        <v>1646</v>
      </c>
      <c r="AY6" s="2">
        <v>1128</v>
      </c>
      <c r="AZ6" s="2">
        <v>385</v>
      </c>
      <c r="BA6" s="2">
        <v>135</v>
      </c>
      <c r="BB6" s="2">
        <v>2174</v>
      </c>
      <c r="BC6" s="2">
        <v>811</v>
      </c>
      <c r="BD6" s="2">
        <v>0</v>
      </c>
      <c r="BE6" s="2">
        <v>53</v>
      </c>
      <c r="BF6" s="2">
        <v>16</v>
      </c>
      <c r="BG6" s="2">
        <v>2</v>
      </c>
      <c r="BH6" s="2">
        <v>20</v>
      </c>
      <c r="BI6" s="2">
        <v>410</v>
      </c>
      <c r="BJ6" s="2">
        <v>61</v>
      </c>
      <c r="BK6" s="2">
        <v>3</v>
      </c>
      <c r="BL6" s="2">
        <v>65</v>
      </c>
      <c r="BM6" s="2">
        <v>76</v>
      </c>
      <c r="BN6" s="2">
        <v>9</v>
      </c>
      <c r="BO6" s="2">
        <v>57</v>
      </c>
      <c r="BP6" s="2">
        <v>52</v>
      </c>
      <c r="BQ6" s="2">
        <v>41</v>
      </c>
      <c r="BR6" s="2">
        <v>105</v>
      </c>
      <c r="BS6" s="2">
        <v>119</v>
      </c>
      <c r="BT6" s="2">
        <v>109</v>
      </c>
      <c r="BU6" s="2">
        <v>99</v>
      </c>
      <c r="BV6" s="2">
        <v>66</v>
      </c>
      <c r="BW6" s="2">
        <v>206</v>
      </c>
      <c r="BX6" s="2">
        <v>141</v>
      </c>
      <c r="BY6" s="2">
        <v>284</v>
      </c>
      <c r="BZ6" s="2">
        <v>499</v>
      </c>
      <c r="CA6" s="2">
        <v>549</v>
      </c>
      <c r="CB6" s="2">
        <v>419</v>
      </c>
      <c r="CC6" s="2">
        <v>611</v>
      </c>
      <c r="CD6" s="2">
        <v>423</v>
      </c>
    </row>
    <row r="7" spans="1:82" x14ac:dyDescent="0.25">
      <c r="A7" s="2" t="s">
        <v>90</v>
      </c>
      <c r="B7" s="2">
        <f>SUM(B2:B6)</f>
        <v>78303</v>
      </c>
      <c r="C7" s="8"/>
      <c r="D7" s="8"/>
      <c r="E7" s="2">
        <f t="shared" ref="E7:BP7" si="2">SUM(E2:E6)</f>
        <v>16368</v>
      </c>
      <c r="F7" s="2">
        <f t="shared" si="2"/>
        <v>38221</v>
      </c>
      <c r="G7" s="2">
        <f t="shared" si="2"/>
        <v>14526</v>
      </c>
      <c r="H7" s="2">
        <f t="shared" si="2"/>
        <v>131</v>
      </c>
      <c r="I7" s="2">
        <f t="shared" si="2"/>
        <v>4425</v>
      </c>
      <c r="J7" s="2">
        <f t="shared" si="2"/>
        <v>67</v>
      </c>
      <c r="K7" s="2">
        <f t="shared" si="2"/>
        <v>508</v>
      </c>
      <c r="L7" s="2">
        <f t="shared" si="2"/>
        <v>3925</v>
      </c>
      <c r="M7" s="2">
        <f t="shared" si="2"/>
        <v>60508</v>
      </c>
      <c r="N7" s="2">
        <f t="shared" si="2"/>
        <v>10718</v>
      </c>
      <c r="O7" s="2">
        <f t="shared" si="2"/>
        <v>32917</v>
      </c>
      <c r="P7" s="2">
        <f t="shared" si="2"/>
        <v>10672</v>
      </c>
      <c r="Q7" s="2">
        <f t="shared" si="2"/>
        <v>90</v>
      </c>
      <c r="R7" s="2">
        <f t="shared" si="2"/>
        <v>3495</v>
      </c>
      <c r="S7" s="2">
        <f t="shared" si="2"/>
        <v>50</v>
      </c>
      <c r="T7" s="2">
        <f t="shared" si="2"/>
        <v>325</v>
      </c>
      <c r="U7" s="2">
        <f t="shared" si="2"/>
        <v>2241</v>
      </c>
      <c r="V7" s="2">
        <f t="shared" si="2"/>
        <v>54920</v>
      </c>
      <c r="W7" s="2">
        <f t="shared" si="2"/>
        <v>35498</v>
      </c>
      <c r="X7" s="2">
        <f t="shared" si="2"/>
        <v>10343</v>
      </c>
      <c r="Y7" s="2">
        <f t="shared" si="2"/>
        <v>5323</v>
      </c>
      <c r="Z7" s="2">
        <f t="shared" si="2"/>
        <v>49614</v>
      </c>
      <c r="AA7" s="2">
        <f t="shared" si="2"/>
        <v>232</v>
      </c>
      <c r="AB7" s="2">
        <f t="shared" si="2"/>
        <v>3008</v>
      </c>
      <c r="AC7" s="2">
        <f t="shared" si="2"/>
        <v>4</v>
      </c>
      <c r="AD7" s="2">
        <f t="shared" si="2"/>
        <v>494</v>
      </c>
      <c r="AE7" s="2">
        <f t="shared" si="2"/>
        <v>46977</v>
      </c>
      <c r="AF7" s="2">
        <f t="shared" si="2"/>
        <v>24509</v>
      </c>
      <c r="AG7" s="2">
        <f t="shared" si="2"/>
        <v>10841</v>
      </c>
      <c r="AH7" s="2">
        <f t="shared" si="2"/>
        <v>10975</v>
      </c>
      <c r="AI7" s="2">
        <f t="shared" si="2"/>
        <v>72080</v>
      </c>
      <c r="AJ7" s="2">
        <f t="shared" si="2"/>
        <v>58543</v>
      </c>
      <c r="AK7" s="2">
        <f t="shared" si="2"/>
        <v>13528</v>
      </c>
      <c r="AL7" s="2">
        <f t="shared" si="2"/>
        <v>38838</v>
      </c>
      <c r="AM7" s="2">
        <f t="shared" si="2"/>
        <v>13533</v>
      </c>
      <c r="AN7" s="2">
        <f t="shared" si="2"/>
        <v>197</v>
      </c>
      <c r="AO7" s="2">
        <f t="shared" si="2"/>
        <v>3991</v>
      </c>
      <c r="AP7" s="2">
        <f t="shared" si="2"/>
        <v>10</v>
      </c>
      <c r="AQ7" s="2">
        <f t="shared" si="2"/>
        <v>60</v>
      </c>
      <c r="AR7" s="2">
        <f t="shared" si="2"/>
        <v>3</v>
      </c>
      <c r="AS7" s="2">
        <f t="shared" si="2"/>
        <v>2025</v>
      </c>
      <c r="AT7" s="2">
        <f t="shared" si="2"/>
        <v>3890</v>
      </c>
      <c r="AU7" s="2">
        <f t="shared" si="2"/>
        <v>4289</v>
      </c>
      <c r="AV7" s="2">
        <f t="shared" si="2"/>
        <v>7450</v>
      </c>
      <c r="AW7" s="2">
        <f t="shared" si="2"/>
        <v>7032</v>
      </c>
      <c r="AX7" s="2">
        <f t="shared" si="2"/>
        <v>7468</v>
      </c>
      <c r="AY7" s="2">
        <f t="shared" si="2"/>
        <v>5548</v>
      </c>
      <c r="AZ7" s="2">
        <f t="shared" si="2"/>
        <v>2731</v>
      </c>
      <c r="BA7" s="2">
        <f t="shared" si="2"/>
        <v>1212</v>
      </c>
      <c r="BB7" s="2">
        <f t="shared" si="2"/>
        <v>10011</v>
      </c>
      <c r="BC7" s="2">
        <f t="shared" si="2"/>
        <v>3751</v>
      </c>
      <c r="BD7" s="2">
        <f t="shared" si="2"/>
        <v>1</v>
      </c>
      <c r="BE7" s="2">
        <f t="shared" si="2"/>
        <v>198</v>
      </c>
      <c r="BF7" s="2">
        <f t="shared" si="2"/>
        <v>61</v>
      </c>
      <c r="BG7" s="2">
        <f t="shared" si="2"/>
        <v>7</v>
      </c>
      <c r="BH7" s="2">
        <f t="shared" si="2"/>
        <v>110</v>
      </c>
      <c r="BI7" s="2">
        <f t="shared" si="2"/>
        <v>2011</v>
      </c>
      <c r="BJ7" s="2">
        <f t="shared" si="2"/>
        <v>305</v>
      </c>
      <c r="BK7" s="2">
        <f t="shared" si="2"/>
        <v>8</v>
      </c>
      <c r="BL7" s="2">
        <f t="shared" si="2"/>
        <v>187</v>
      </c>
      <c r="BM7" s="2">
        <f t="shared" si="2"/>
        <v>278</v>
      </c>
      <c r="BN7" s="2">
        <f t="shared" si="2"/>
        <v>44</v>
      </c>
      <c r="BO7" s="2">
        <f t="shared" si="2"/>
        <v>388</v>
      </c>
      <c r="BP7" s="2">
        <f t="shared" si="2"/>
        <v>338</v>
      </c>
      <c r="BQ7" s="2">
        <f t="shared" ref="BQ7:CD7" si="3">SUM(BQ2:BQ6)</f>
        <v>273</v>
      </c>
      <c r="BR7" s="2">
        <f t="shared" si="3"/>
        <v>335</v>
      </c>
      <c r="BS7" s="2">
        <f t="shared" si="3"/>
        <v>367</v>
      </c>
      <c r="BT7" s="2">
        <f t="shared" si="3"/>
        <v>576</v>
      </c>
      <c r="BU7" s="2">
        <f t="shared" si="3"/>
        <v>555</v>
      </c>
      <c r="BV7" s="2">
        <f t="shared" si="3"/>
        <v>557</v>
      </c>
      <c r="BW7" s="2">
        <f t="shared" si="3"/>
        <v>678</v>
      </c>
      <c r="BX7" s="2">
        <f t="shared" si="3"/>
        <v>907</v>
      </c>
      <c r="BY7" s="2">
        <f t="shared" si="3"/>
        <v>1751</v>
      </c>
      <c r="BZ7" s="2">
        <f t="shared" si="3"/>
        <v>2553</v>
      </c>
      <c r="CA7" s="2">
        <f t="shared" si="3"/>
        <v>2490</v>
      </c>
      <c r="CB7" s="2">
        <f t="shared" si="3"/>
        <v>1521</v>
      </c>
      <c r="CC7" s="2">
        <f t="shared" si="3"/>
        <v>1892</v>
      </c>
      <c r="CD7" s="2">
        <f t="shared" si="3"/>
        <v>1766</v>
      </c>
    </row>
    <row r="8" spans="1:82" x14ac:dyDescent="0.25">
      <c r="A8" s="2" t="s">
        <v>91</v>
      </c>
      <c r="B8" s="2">
        <f>B7/5</f>
        <v>15660.6</v>
      </c>
      <c r="C8" s="9" t="s">
        <v>94</v>
      </c>
      <c r="D8" s="10">
        <f>MAX(D2:D6)-MIN(D2:D6)</f>
        <v>5.2679973947358336E-2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"/>
  <sheetViews>
    <sheetView tabSelected="1" workbookViewId="0">
      <selection activeCell="N8" sqref="N8"/>
    </sheetView>
  </sheetViews>
  <sheetFormatPr defaultRowHeight="15" x14ac:dyDescent="0.25"/>
  <cols>
    <col min="2" max="2" width="9.28515625" bestFit="1" customWidth="1"/>
    <col min="3" max="3" width="11.28515625" bestFit="1" customWidth="1"/>
    <col min="4" max="4" width="13.7109375" bestFit="1" customWidth="1"/>
    <col min="5" max="5" width="12.28515625" bestFit="1" customWidth="1"/>
    <col min="6" max="6" width="11.42578125" bestFit="1" customWidth="1"/>
  </cols>
  <sheetData>
    <row r="1" spans="1:7" x14ac:dyDescent="0.25">
      <c r="A1" s="1" t="s">
        <v>0</v>
      </c>
      <c r="B1" s="1" t="s">
        <v>84</v>
      </c>
      <c r="C1" s="1" t="s">
        <v>85</v>
      </c>
      <c r="D1" s="1" t="s">
        <v>86</v>
      </c>
      <c r="E1" s="1" t="s">
        <v>87</v>
      </c>
      <c r="F1" s="1" t="s">
        <v>88</v>
      </c>
      <c r="G1" s="1" t="s">
        <v>89</v>
      </c>
    </row>
    <row r="2" spans="1:7" x14ac:dyDescent="0.25">
      <c r="A2">
        <v>1</v>
      </c>
      <c r="B2">
        <v>10.1</v>
      </c>
      <c r="C2">
        <v>3</v>
      </c>
      <c r="D2">
        <v>0.36049999999999999</v>
      </c>
      <c r="E2">
        <v>0.60040000000000004</v>
      </c>
      <c r="F2">
        <v>0.75549999999999995</v>
      </c>
      <c r="G2">
        <v>0.5071</v>
      </c>
    </row>
    <row r="3" spans="1:7" x14ac:dyDescent="0.25">
      <c r="A3">
        <v>2</v>
      </c>
      <c r="B3">
        <v>13</v>
      </c>
      <c r="C3">
        <v>2</v>
      </c>
      <c r="D3">
        <v>0.18390000000000001</v>
      </c>
      <c r="E3">
        <v>0.42880000000000001</v>
      </c>
      <c r="F3">
        <v>0.71230000000000004</v>
      </c>
      <c r="G3">
        <v>0.40710000000000002</v>
      </c>
    </row>
    <row r="4" spans="1:7" x14ac:dyDescent="0.25">
      <c r="A4">
        <v>3</v>
      </c>
      <c r="B4">
        <v>25.5</v>
      </c>
      <c r="C4">
        <v>8</v>
      </c>
      <c r="D4">
        <v>0.16239999999999999</v>
      </c>
      <c r="E4">
        <v>0.40300000000000002</v>
      </c>
      <c r="F4">
        <v>0.65139999999999998</v>
      </c>
      <c r="G4">
        <v>0.3039</v>
      </c>
    </row>
    <row r="5" spans="1:7" x14ac:dyDescent="0.25">
      <c r="A5">
        <v>4</v>
      </c>
      <c r="B5">
        <v>23.3</v>
      </c>
      <c r="C5">
        <v>5</v>
      </c>
      <c r="D5">
        <v>0.1197</v>
      </c>
      <c r="E5">
        <v>0.34589999999999999</v>
      </c>
      <c r="F5">
        <v>0.49049999999999999</v>
      </c>
      <c r="G5">
        <v>0.26889999999999997</v>
      </c>
    </row>
    <row r="6" spans="1:7" x14ac:dyDescent="0.25">
      <c r="A6">
        <v>5</v>
      </c>
      <c r="B6">
        <v>21.3</v>
      </c>
      <c r="C6">
        <v>5</v>
      </c>
      <c r="D6">
        <v>0.14000000000000001</v>
      </c>
      <c r="E6">
        <v>0.37419999999999998</v>
      </c>
      <c r="F6">
        <v>0.58630000000000004</v>
      </c>
      <c r="G6">
        <v>0.35649999999999998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Maps</vt:lpstr>
      <vt:lpstr>Populations</vt:lpstr>
      <vt:lpstr>Compactness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Quentin Sprauve</cp:lastModifiedBy>
  <dcterms:created xsi:type="dcterms:W3CDTF">2024-12-02T18:37:35Z</dcterms:created>
  <dcterms:modified xsi:type="dcterms:W3CDTF">2025-02-21T18:11:28Z</dcterms:modified>
</cp:coreProperties>
</file>